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julieesanders/Desktop/"/>
    </mc:Choice>
  </mc:AlternateContent>
  <xr:revisionPtr revIDLastSave="0" documentId="8_{40648000-36A3-744B-99D1-92183B59DD4A}" xr6:coauthVersionLast="36" xr6:coauthVersionMax="36" xr10:uidLastSave="{00000000-0000-0000-0000-000000000000}"/>
  <bookViews>
    <workbookView xWindow="0" yWindow="460" windowWidth="24500" windowHeight="15540" xr2:uid="{00000000-000D-0000-FFFF-FFFF00000000}"/>
    <workbookView xWindow="8440" yWindow="460" windowWidth="16060" windowHeight="15540" tabRatio="500" xr2:uid="{00000000-000D-0000-FFFF-FFFF01000000}"/>
  </bookViews>
  <sheets>
    <sheet name="UA Internal Budget" sheetId="2" r:id="rId1"/>
    <sheet name="Sponsor Detailed Budget" sheetId="3" r:id="rId2"/>
    <sheet name="Sponsor Simplified Budgets" sheetId="4" r:id="rId3"/>
  </sheets>
  <definedNames>
    <definedName name="_xlnm.Print_Area" localSheetId="1">'Sponsor Detailed Budget'!$A$2:$E$25</definedName>
    <definedName name="_xlnm.Print_Area" localSheetId="2">'Sponsor Simplified Budgets'!$A$1:$E$26</definedName>
    <definedName name="_xlnm.Print_Area" localSheetId="0">'UA Internal Budget'!$A$1:$H$43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30" i="2" l="1"/>
  <c r="G30" i="2" s="1"/>
  <c r="H25" i="2"/>
  <c r="E17" i="3" s="1"/>
  <c r="G15" i="2"/>
  <c r="H15" i="2" s="1"/>
  <c r="H9" i="2"/>
  <c r="G10" i="2"/>
  <c r="H10" i="2" s="1"/>
  <c r="G9" i="2"/>
  <c r="G8" i="2"/>
  <c r="H8" i="2" s="1"/>
  <c r="F7" i="2"/>
  <c r="E7" i="2"/>
  <c r="G7" i="2" s="1"/>
  <c r="G11" i="2" s="1"/>
  <c r="K33" i="2"/>
  <c r="G26" i="2"/>
  <c r="G27" i="2" s="1"/>
  <c r="K25" i="2"/>
  <c r="E26" i="4"/>
  <c r="H21" i="2"/>
  <c r="H22" i="2"/>
  <c r="E8" i="4" s="1"/>
  <c r="G22" i="2"/>
  <c r="B22" i="3"/>
  <c r="B18" i="3"/>
  <c r="B17" i="3"/>
  <c r="B9" i="3"/>
  <c r="B8" i="3"/>
  <c r="E13" i="3"/>
  <c r="E14" i="3"/>
  <c r="G31" i="2" l="1"/>
  <c r="G34" i="2"/>
  <c r="H30" i="2"/>
  <c r="H7" i="2"/>
  <c r="G16" i="2"/>
  <c r="H16" i="2" s="1"/>
  <c r="E9" i="3" s="1"/>
  <c r="H26" i="2"/>
  <c r="E18" i="3" s="1"/>
  <c r="G14" i="2"/>
  <c r="H14" i="2" s="1"/>
  <c r="H27" i="2" l="1"/>
  <c r="E19" i="3" s="1"/>
  <c r="E8" i="3"/>
  <c r="H11" i="2"/>
  <c r="H18" i="2" s="1"/>
  <c r="E9" i="4"/>
  <c r="E22" i="3"/>
  <c r="H31" i="2"/>
  <c r="G18" i="2"/>
  <c r="G33" i="2" s="1"/>
  <c r="G35" i="2" l="1"/>
  <c r="G36" i="2" s="1"/>
  <c r="G38" i="2" s="1"/>
  <c r="E23" i="3"/>
  <c r="E10" i="4"/>
  <c r="H38" i="2"/>
  <c r="E10" i="3"/>
  <c r="E7" i="4"/>
  <c r="H43" i="2" l="1"/>
  <c r="H45" i="2" s="1"/>
  <c r="E16" i="4"/>
  <c r="E25" i="3"/>
  <c r="E11" i="4"/>
</calcChain>
</file>

<file path=xl/sharedStrings.xml><?xml version="1.0" encoding="utf-8"?>
<sst xmlns="http://schemas.openxmlformats.org/spreadsheetml/2006/main" count="100" uniqueCount="69">
  <si>
    <t>Equipment</t>
  </si>
  <si>
    <t>Travel</t>
  </si>
  <si>
    <t>Other</t>
  </si>
  <si>
    <t>Total</t>
  </si>
  <si>
    <t>Fixed Price - Total</t>
  </si>
  <si>
    <t>Deliverable #1</t>
  </si>
  <si>
    <t>Deliverable #2</t>
  </si>
  <si>
    <t>Deliverable #3</t>
  </si>
  <si>
    <t>Deliverable #4</t>
  </si>
  <si>
    <t>Salary</t>
  </si>
  <si>
    <t>None</t>
  </si>
  <si>
    <t>Total Direct Costs</t>
  </si>
  <si>
    <t>Total Costs</t>
  </si>
  <si>
    <t>Personnel</t>
  </si>
  <si>
    <t>Effort (Hours)</t>
  </si>
  <si>
    <t>Effort %</t>
  </si>
  <si>
    <t>Over/Under</t>
  </si>
  <si>
    <t>Sponsor Cap $</t>
  </si>
  <si>
    <t>Total salaries</t>
  </si>
  <si>
    <t>Fringe Benefits (ERE)</t>
  </si>
  <si>
    <t>Salaries &amp; Wages</t>
  </si>
  <si>
    <t>Salary (Hourly) Rate</t>
  </si>
  <si>
    <t>Built-In F&amp;A
Research 
Rate</t>
  </si>
  <si>
    <t>Sample Budget Formats to Share with Sponsor</t>
  </si>
  <si>
    <t>Simplified Budget - Option #1</t>
  </si>
  <si>
    <t>Simplified Budget - Option #2</t>
  </si>
  <si>
    <t>Simplified Budget - Option #3</t>
  </si>
  <si>
    <t>Project Period</t>
  </si>
  <si>
    <t>**UA INTERNAL - DO NOT SEND TO SPONSOR**</t>
  </si>
  <si>
    <t>Due Date</t>
  </si>
  <si>
    <t>Amount</t>
  </si>
  <si>
    <t>Total Personnel</t>
  </si>
  <si>
    <t>Total Equipment</t>
  </si>
  <si>
    <t>Total Travel</t>
  </si>
  <si>
    <t>Total Other</t>
  </si>
  <si>
    <t>Built-In
Research 
Rate</t>
  </si>
  <si>
    <t>Total Salaries, Wages &amp; Fringe Benefits</t>
  </si>
  <si>
    <t>*If additional rows of information are added to the Internal Budget Worksheet remember to incorporate into this worksheet*</t>
  </si>
  <si>
    <t>F&amp;A (Indirect Cost)</t>
  </si>
  <si>
    <t>*AMOUNTS PREFILL FROM UA INTERNAL BUDGET*</t>
  </si>
  <si>
    <t>*AMOUNT PREFILLS FROM UA INTERNAL BUDGET*</t>
  </si>
  <si>
    <t>*AMOUNTS MUST BE ENTERED MANUALLY BASED ON DUE DATES*</t>
  </si>
  <si>
    <t>Deliverables:</t>
  </si>
  <si>
    <t>Airfare</t>
  </si>
  <si>
    <t>Parking</t>
  </si>
  <si>
    <t>Lodging</t>
  </si>
  <si>
    <t>Per Diem</t>
  </si>
  <si>
    <t>Rental Car</t>
  </si>
  <si>
    <t>Ground Transport ($0/day x 0days)</t>
  </si>
  <si>
    <t>Airport Parking ($0 x 0 days)</t>
  </si>
  <si>
    <t>Average Roundtip XXX to XXX</t>
  </si>
  <si>
    <t>Hotel ($0/night x 0 nights)</t>
  </si>
  <si>
    <t>Per Diem ($0/day x 0 days)</t>
  </si>
  <si>
    <t>Full Benefits</t>
  </si>
  <si>
    <t>Student Hourly</t>
  </si>
  <si>
    <t>Student hourly</t>
  </si>
  <si>
    <t>Business Purpose, # tripsXest cost per tripX # people</t>
  </si>
  <si>
    <t>Co-Principal Investigator (fiscal):</t>
  </si>
  <si>
    <t xml:space="preserve">Principal Investigator (academic): </t>
  </si>
  <si>
    <t>Graduate Assistant</t>
  </si>
  <si>
    <t>GRA</t>
  </si>
  <si>
    <t>GRA Tuition</t>
  </si>
  <si>
    <t># of semesters</t>
  </si>
  <si>
    <t>rate per semester</t>
  </si>
  <si>
    <t>&lt; Less GRA Tuition</t>
  </si>
  <si>
    <t>MTDC Base</t>
  </si>
  <si>
    <t>UA Business Purpose</t>
  </si>
  <si>
    <t>Amount of Direct Costs</t>
  </si>
  <si>
    <t>[Project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</si>
</sst>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00"/>
    <numFmt numFmtId="165" formatCode="[$-409]mmmm\ d\,\ yyyy;@"/>
    <numFmt numFmtId="166" formatCode="0.0%"/>
    <numFmt numFmtId="167" formatCode="mm/dd/yy;@"/>
    <numFmt numFmtId="168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6" fillId="0" borderId="0" xfId="0" applyFont="1"/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4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6" fontId="6" fillId="0" borderId="4" xfId="2" applyNumberFormat="1" applyFont="1" applyBorder="1" applyAlignment="1">
      <alignment horizontal="center" vertical="center"/>
    </xf>
    <xf numFmtId="0" fontId="6" fillId="0" borderId="2" xfId="0" applyFont="1" applyFill="1" applyBorder="1"/>
    <xf numFmtId="4" fontId="6" fillId="0" borderId="4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/>
    <xf numFmtId="44" fontId="6" fillId="0" borderId="4" xfId="1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/>
    <xf numFmtId="0" fontId="6" fillId="0" borderId="4" xfId="0" applyFont="1" applyBorder="1"/>
    <xf numFmtId="0" fontId="5" fillId="0" borderId="4" xfId="0" applyFont="1" applyBorder="1"/>
    <xf numFmtId="0" fontId="6" fillId="0" borderId="7" xfId="0" applyFont="1" applyBorder="1"/>
    <xf numFmtId="0" fontId="6" fillId="0" borderId="9" xfId="0" applyFont="1" applyBorder="1"/>
    <xf numFmtId="44" fontId="6" fillId="0" borderId="0" xfId="1" applyFont="1"/>
    <xf numFmtId="44" fontId="6" fillId="0" borderId="10" xfId="1" applyFont="1" applyBorder="1"/>
    <xf numFmtId="44" fontId="5" fillId="0" borderId="11" xfId="1" applyFont="1" applyBorder="1"/>
    <xf numFmtId="0" fontId="6" fillId="0" borderId="12" xfId="0" applyFont="1" applyBorder="1"/>
    <xf numFmtId="0" fontId="5" fillId="0" borderId="13" xfId="0" applyFont="1" applyBorder="1"/>
    <xf numFmtId="0" fontId="5" fillId="0" borderId="0" xfId="0" applyFont="1" applyFill="1" applyBorder="1" applyAlignment="1">
      <alignment horizontal="left" vertical="center"/>
    </xf>
    <xf numFmtId="44" fontId="5" fillId="0" borderId="0" xfId="1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44" fontId="5" fillId="0" borderId="5" xfId="1" applyFont="1" applyBorder="1" applyAlignment="1">
      <alignment horizontal="center" vertical="center"/>
    </xf>
    <xf numFmtId="44" fontId="5" fillId="0" borderId="14" xfId="1" applyFont="1" applyBorder="1" applyAlignment="1">
      <alignment horizontal="center" vertical="center"/>
    </xf>
    <xf numFmtId="44" fontId="5" fillId="0" borderId="0" xfId="1" applyFont="1" applyAlignment="1">
      <alignment horizontal="center" vertical="center"/>
    </xf>
    <xf numFmtId="44" fontId="5" fillId="0" borderId="15" xfId="1" applyFont="1" applyFill="1" applyBorder="1" applyAlignment="1">
      <alignment horizontal="center" vertical="center"/>
    </xf>
    <xf numFmtId="44" fontId="5" fillId="0" borderId="16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2" fontId="5" fillId="0" borderId="0" xfId="0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 wrapText="1"/>
    </xf>
    <xf numFmtId="0" fontId="5" fillId="0" borderId="0" xfId="0" applyFont="1" applyBorder="1"/>
    <xf numFmtId="167" fontId="6" fillId="0" borderId="17" xfId="0" applyNumberFormat="1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165" fontId="5" fillId="2" borderId="4" xfId="0" applyNumberFormat="1" applyFont="1" applyFill="1" applyBorder="1"/>
    <xf numFmtId="0" fontId="5" fillId="0" borderId="19" xfId="0" applyFont="1" applyFill="1" applyBorder="1" applyAlignment="1">
      <alignment horizontal="left" vertical="center"/>
    </xf>
    <xf numFmtId="167" fontId="5" fillId="0" borderId="17" xfId="0" applyNumberFormat="1" applyFont="1" applyFill="1" applyBorder="1" applyAlignment="1">
      <alignment horizontal="center"/>
    </xf>
    <xf numFmtId="44" fontId="5" fillId="0" borderId="20" xfId="1" applyFont="1" applyFill="1" applyBorder="1" applyAlignment="1">
      <alignment horizontal="center"/>
    </xf>
    <xf numFmtId="0" fontId="5" fillId="0" borderId="21" xfId="0" applyFont="1" applyBorder="1" applyAlignment="1">
      <alignment horizontal="left" vertical="center"/>
    </xf>
    <xf numFmtId="44" fontId="5" fillId="0" borderId="22" xfId="1" applyFont="1" applyBorder="1"/>
    <xf numFmtId="0" fontId="5" fillId="0" borderId="23" xfId="0" applyFont="1" applyBorder="1" applyAlignment="1">
      <alignment horizontal="left" vertical="center"/>
    </xf>
    <xf numFmtId="0" fontId="5" fillId="0" borderId="24" xfId="0" applyFont="1" applyBorder="1"/>
    <xf numFmtId="44" fontId="5" fillId="0" borderId="25" xfId="1" applyFont="1" applyBorder="1"/>
    <xf numFmtId="0" fontId="5" fillId="0" borderId="23" xfId="0" applyFont="1" applyBorder="1"/>
    <xf numFmtId="0" fontId="6" fillId="0" borderId="24" xfId="0" applyFont="1" applyBorder="1"/>
    <xf numFmtId="0" fontId="3" fillId="0" borderId="0" xfId="0" applyFont="1" applyBorder="1" applyAlignment="1">
      <alignment horizontal="center" vertical="center"/>
    </xf>
    <xf numFmtId="44" fontId="5" fillId="0" borderId="16" xfId="1" applyFont="1" applyBorder="1"/>
    <xf numFmtId="1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/>
    <xf numFmtId="2" fontId="6" fillId="0" borderId="5" xfId="0" applyNumberFormat="1" applyFont="1" applyBorder="1" applyAlignment="1">
      <alignment horizontal="center" vertical="center"/>
    </xf>
    <xf numFmtId="0" fontId="6" fillId="0" borderId="26" xfId="0" applyFont="1" applyBorder="1"/>
    <xf numFmtId="2" fontId="6" fillId="0" borderId="26" xfId="0" applyNumberFormat="1" applyFont="1" applyBorder="1" applyAlignment="1">
      <alignment horizontal="center" vertical="center"/>
    </xf>
    <xf numFmtId="44" fontId="5" fillId="0" borderId="26" xfId="1" applyFont="1" applyBorder="1" applyAlignment="1">
      <alignment horizontal="center" vertical="center"/>
    </xf>
    <xf numFmtId="0" fontId="5" fillId="0" borderId="27" xfId="0" applyFont="1" applyBorder="1"/>
    <xf numFmtId="0" fontId="6" fillId="0" borderId="15" xfId="0" applyFont="1" applyBorder="1"/>
    <xf numFmtId="2" fontId="6" fillId="0" borderId="15" xfId="0" applyNumberFormat="1" applyFont="1" applyBorder="1" applyAlignment="1">
      <alignment horizontal="center" vertical="center"/>
    </xf>
    <xf numFmtId="44" fontId="5" fillId="0" borderId="15" xfId="1" applyFont="1" applyBorder="1" applyAlignment="1">
      <alignment horizontal="center" vertical="center"/>
    </xf>
    <xf numFmtId="44" fontId="5" fillId="0" borderId="16" xfId="1" applyFont="1" applyBorder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0" fontId="6" fillId="0" borderId="5" xfId="0" applyFont="1" applyFill="1" applyBorder="1"/>
    <xf numFmtId="4" fontId="6" fillId="0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0" borderId="28" xfId="0" applyFont="1" applyBorder="1"/>
    <xf numFmtId="2" fontId="6" fillId="0" borderId="28" xfId="0" applyNumberFormat="1" applyFont="1" applyBorder="1" applyAlignment="1">
      <alignment horizontal="center" vertical="center"/>
    </xf>
    <xf numFmtId="44" fontId="5" fillId="0" borderId="28" xfId="1" applyFont="1" applyBorder="1" applyAlignment="1">
      <alignment horizontal="center" vertical="center"/>
    </xf>
    <xf numFmtId="0" fontId="5" fillId="0" borderId="29" xfId="0" applyFont="1" applyBorder="1"/>
    <xf numFmtId="0" fontId="6" fillId="0" borderId="14" xfId="0" applyFont="1" applyBorder="1"/>
    <xf numFmtId="2" fontId="6" fillId="0" borderId="14" xfId="0" applyNumberFormat="1" applyFont="1" applyBorder="1" applyAlignment="1">
      <alignment horizontal="center" vertical="center"/>
    </xf>
    <xf numFmtId="44" fontId="5" fillId="0" borderId="30" xfId="1" applyFont="1" applyBorder="1" applyAlignment="1">
      <alignment horizontal="center" vertical="center"/>
    </xf>
    <xf numFmtId="44" fontId="5" fillId="0" borderId="22" xfId="1" applyFont="1" applyBorder="1" applyAlignment="1">
      <alignment horizontal="center" vertical="center"/>
    </xf>
    <xf numFmtId="0" fontId="5" fillId="0" borderId="31" xfId="0" applyFont="1" applyBorder="1"/>
    <xf numFmtId="44" fontId="6" fillId="0" borderId="32" xfId="1" applyFont="1" applyBorder="1"/>
    <xf numFmtId="0" fontId="6" fillId="0" borderId="31" xfId="0" applyFont="1" applyBorder="1"/>
    <xf numFmtId="44" fontId="6" fillId="0" borderId="22" xfId="1" applyFont="1" applyBorder="1"/>
    <xf numFmtId="0" fontId="6" fillId="0" borderId="7" xfId="0" applyFont="1" applyFill="1" applyBorder="1"/>
    <xf numFmtId="44" fontId="6" fillId="0" borderId="10" xfId="1" applyFont="1" applyFill="1" applyBorder="1"/>
    <xf numFmtId="44" fontId="6" fillId="0" borderId="33" xfId="1" applyFont="1" applyBorder="1"/>
    <xf numFmtId="0" fontId="6" fillId="0" borderId="34" xfId="0" applyFont="1" applyBorder="1"/>
    <xf numFmtId="0" fontId="6" fillId="0" borderId="6" xfId="0" applyFont="1" applyFill="1" applyBorder="1"/>
    <xf numFmtId="0" fontId="6" fillId="0" borderId="34" xfId="0" applyFont="1" applyFill="1" applyBorder="1"/>
    <xf numFmtId="44" fontId="6" fillId="0" borderId="33" xfId="1" applyFont="1" applyFill="1" applyBorder="1"/>
    <xf numFmtId="0" fontId="6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167" fontId="5" fillId="2" borderId="35" xfId="0" applyNumberFormat="1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37" xfId="0" applyFont="1" applyBorder="1"/>
    <xf numFmtId="44" fontId="5" fillId="0" borderId="28" xfId="1" applyFont="1" applyFill="1" applyBorder="1" applyAlignment="1">
      <alignment horizontal="center" vertical="center"/>
    </xf>
    <xf numFmtId="44" fontId="5" fillId="0" borderId="38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8" xfId="0" applyFont="1" applyBorder="1"/>
    <xf numFmtId="0" fontId="5" fillId="0" borderId="19" xfId="0" applyFont="1" applyBorder="1"/>
    <xf numFmtId="44" fontId="5" fillId="0" borderId="0" xfId="1" applyFont="1" applyBorder="1"/>
    <xf numFmtId="44" fontId="6" fillId="0" borderId="0" xfId="1" applyFont="1" applyBorder="1"/>
    <xf numFmtId="0" fontId="6" fillId="0" borderId="39" xfId="0" applyFont="1" applyBorder="1"/>
    <xf numFmtId="10" fontId="5" fillId="0" borderId="40" xfId="0" applyNumberFormat="1" applyFont="1" applyFill="1" applyBorder="1" applyAlignment="1">
      <alignment horizontal="left" vertical="top"/>
    </xf>
    <xf numFmtId="0" fontId="6" fillId="0" borderId="37" xfId="0" applyFont="1" applyBorder="1"/>
    <xf numFmtId="0" fontId="6" fillId="0" borderId="41" xfId="0" applyFont="1" applyBorder="1"/>
    <xf numFmtId="0" fontId="6" fillId="0" borderId="42" xfId="0" applyFont="1" applyBorder="1"/>
    <xf numFmtId="44" fontId="5" fillId="0" borderId="33" xfId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44" fontId="5" fillId="0" borderId="18" xfId="1" applyFont="1" applyFill="1" applyBorder="1" applyAlignment="1">
      <alignment horizontal="center" vertical="center"/>
    </xf>
    <xf numFmtId="44" fontId="5" fillId="0" borderId="10" xfId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4" xfId="0" applyFont="1" applyFill="1" applyBorder="1"/>
    <xf numFmtId="44" fontId="5" fillId="0" borderId="5" xfId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top"/>
    </xf>
    <xf numFmtId="0" fontId="6" fillId="3" borderId="4" xfId="0" applyFont="1" applyFill="1" applyBorder="1"/>
    <xf numFmtId="4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44" fontId="5" fillId="3" borderId="4" xfId="1" applyFont="1" applyFill="1" applyBorder="1" applyAlignment="1">
      <alignment horizontal="center" vertical="center"/>
    </xf>
    <xf numFmtId="0" fontId="7" fillId="3" borderId="19" xfId="0" applyFont="1" applyFill="1" applyBorder="1"/>
    <xf numFmtId="44" fontId="4" fillId="3" borderId="18" xfId="1" applyFont="1" applyFill="1" applyBorder="1"/>
    <xf numFmtId="0" fontId="6" fillId="3" borderId="20" xfId="0" applyFont="1" applyFill="1" applyBorder="1"/>
    <xf numFmtId="0" fontId="0" fillId="3" borderId="7" xfId="0" applyFill="1" applyBorder="1"/>
    <xf numFmtId="44" fontId="4" fillId="3" borderId="0" xfId="1" applyFont="1" applyFill="1" applyBorder="1"/>
    <xf numFmtId="1" fontId="0" fillId="3" borderId="10" xfId="0" applyNumberFormat="1" applyFill="1" applyBorder="1"/>
    <xf numFmtId="0" fontId="7" fillId="3" borderId="8" xfId="0" applyFont="1" applyFill="1" applyBorder="1"/>
    <xf numFmtId="44" fontId="7" fillId="3" borderId="9" xfId="1" applyFont="1" applyFill="1" applyBorder="1"/>
    <xf numFmtId="1" fontId="0" fillId="3" borderId="11" xfId="0" applyNumberFormat="1" applyFill="1" applyBorder="1"/>
    <xf numFmtId="0" fontId="6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vertical="top"/>
    </xf>
    <xf numFmtId="0" fontId="6" fillId="4" borderId="5" xfId="0" applyFont="1" applyFill="1" applyBorder="1"/>
    <xf numFmtId="4" fontId="6" fillId="4" borderId="5" xfId="0" applyNumberFormat="1" applyFont="1" applyFill="1" applyBorder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/>
    </xf>
    <xf numFmtId="44" fontId="5" fillId="4" borderId="5" xfId="1" applyFont="1" applyFill="1" applyBorder="1" applyAlignment="1">
      <alignment horizontal="center" vertical="center"/>
    </xf>
    <xf numFmtId="0" fontId="7" fillId="4" borderId="19" xfId="0" applyFont="1" applyFill="1" applyBorder="1"/>
    <xf numFmtId="44" fontId="4" fillId="4" borderId="18" xfId="1" applyFont="1" applyFill="1" applyBorder="1"/>
    <xf numFmtId="0" fontId="6" fillId="4" borderId="20" xfId="0" applyFont="1" applyFill="1" applyBorder="1"/>
    <xf numFmtId="0" fontId="0" fillId="4" borderId="7" xfId="0" applyFill="1" applyBorder="1"/>
    <xf numFmtId="44" fontId="4" fillId="4" borderId="0" xfId="1" applyFont="1" applyFill="1" applyBorder="1"/>
    <xf numFmtId="1" fontId="0" fillId="4" borderId="10" xfId="0" applyNumberFormat="1" applyFill="1" applyBorder="1"/>
    <xf numFmtId="0" fontId="7" fillId="4" borderId="8" xfId="0" applyFont="1" applyFill="1" applyBorder="1"/>
    <xf numFmtId="44" fontId="7" fillId="4" borderId="9" xfId="1" applyFont="1" applyFill="1" applyBorder="1"/>
    <xf numFmtId="1" fontId="0" fillId="4" borderId="11" xfId="0" applyNumberFormat="1" applyFill="1" applyBorder="1"/>
    <xf numFmtId="9" fontId="6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4" fontId="6" fillId="0" borderId="4" xfId="0" applyNumberFormat="1" applyFont="1" applyBorder="1" applyAlignment="1">
      <alignment horizontal="center" vertical="center" wrapText="1"/>
    </xf>
    <xf numFmtId="0" fontId="5" fillId="0" borderId="42" xfId="0" applyFont="1" applyBorder="1"/>
    <xf numFmtId="44" fontId="5" fillId="0" borderId="47" xfId="1" applyFont="1" applyBorder="1" applyAlignment="1">
      <alignment horizontal="center" vertical="center"/>
    </xf>
    <xf numFmtId="0" fontId="7" fillId="4" borderId="0" xfId="0" applyFont="1" applyFill="1" applyBorder="1"/>
    <xf numFmtId="44" fontId="7" fillId="4" borderId="0" xfId="1" applyFont="1" applyFill="1" applyBorder="1"/>
    <xf numFmtId="1" fontId="0" fillId="4" borderId="0" xfId="0" applyNumberFormat="1" applyFill="1" applyBorder="1"/>
    <xf numFmtId="0" fontId="6" fillId="0" borderId="46" xfId="0" applyFont="1" applyBorder="1"/>
    <xf numFmtId="0" fontId="5" fillId="0" borderId="1" xfId="0" applyFont="1" applyBorder="1"/>
    <xf numFmtId="0" fontId="5" fillId="0" borderId="7" xfId="0" applyFont="1" applyBorder="1"/>
    <xf numFmtId="44" fontId="5" fillId="0" borderId="0" xfId="1" applyFont="1" applyFill="1" applyBorder="1" applyAlignment="1">
      <alignment horizontal="center" vertical="center"/>
    </xf>
    <xf numFmtId="44" fontId="5" fillId="0" borderId="10" xfId="1" applyFont="1" applyFill="1" applyBorder="1" applyAlignment="1">
      <alignment horizontal="center" vertical="center"/>
    </xf>
    <xf numFmtId="44" fontId="6" fillId="0" borderId="0" xfId="0" applyNumberFormat="1" applyFont="1"/>
    <xf numFmtId="0" fontId="6" fillId="0" borderId="8" xfId="0" applyFont="1" applyBorder="1"/>
    <xf numFmtId="44" fontId="5" fillId="0" borderId="9" xfId="1" applyFont="1" applyBorder="1" applyAlignment="1">
      <alignment horizontal="center" vertical="center"/>
    </xf>
    <xf numFmtId="44" fontId="5" fillId="0" borderId="11" xfId="1" applyFont="1" applyBorder="1" applyAlignment="1">
      <alignment horizontal="center" vertical="center"/>
    </xf>
    <xf numFmtId="44" fontId="5" fillId="0" borderId="20" xfId="1" applyFont="1" applyFill="1" applyBorder="1" applyAlignment="1">
      <alignment horizontal="center" vertical="center"/>
    </xf>
    <xf numFmtId="168" fontId="6" fillId="0" borderId="5" xfId="1" applyNumberFormat="1" applyFont="1" applyFill="1" applyBorder="1"/>
    <xf numFmtId="44" fontId="5" fillId="0" borderId="33" xfId="1" applyFont="1" applyBorder="1" applyAlignment="1">
      <alignment horizontal="center" vertical="center" wrapText="1"/>
    </xf>
    <xf numFmtId="44" fontId="5" fillId="0" borderId="43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6" fillId="0" borderId="9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3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tabSelected="1" topLeftCell="A2" workbookViewId="0">
      <selection activeCell="F26" sqref="F26"/>
    </sheetView>
    <sheetView tabSelected="1" workbookViewId="1"/>
  </sheetViews>
  <sheetFormatPr baseColWidth="10" defaultColWidth="8.83203125" defaultRowHeight="16" x14ac:dyDescent="0.2"/>
  <cols>
    <col min="1" max="1" width="37" style="1" customWidth="1"/>
    <col min="2" max="2" width="27.5" style="1" customWidth="1"/>
    <col min="3" max="3" width="14" style="1" customWidth="1"/>
    <col min="4" max="4" width="10.6640625" style="14" customWidth="1"/>
    <col min="5" max="5" width="17.6640625" style="14" bestFit="1" customWidth="1"/>
    <col min="6" max="6" width="10.1640625" style="14" bestFit="1" customWidth="1"/>
    <col min="7" max="7" width="12.83203125" style="35" bestFit="1" customWidth="1"/>
    <col min="8" max="8" width="15" style="35" bestFit="1" customWidth="1"/>
    <col min="9" max="9" width="13.1640625" style="1" bestFit="1" customWidth="1"/>
    <col min="10" max="10" width="19" style="1" bestFit="1" customWidth="1"/>
    <col min="11" max="11" width="6.5" style="25" bestFit="1" customWidth="1"/>
    <col min="12" max="12" width="32" style="1" bestFit="1" customWidth="1"/>
    <col min="13" max="16384" width="8.83203125" style="1"/>
  </cols>
  <sheetData>
    <row r="1" spans="1:9" ht="17" thickBot="1" x14ac:dyDescent="0.25">
      <c r="A1" s="95" t="s">
        <v>68</v>
      </c>
      <c r="B1" s="98"/>
      <c r="C1" s="30"/>
      <c r="D1" s="2"/>
      <c r="E1" s="2"/>
      <c r="F1" s="2"/>
      <c r="G1" s="31"/>
      <c r="H1" s="31"/>
    </row>
    <row r="2" spans="1:9" ht="17" thickBot="1" x14ac:dyDescent="0.25">
      <c r="A2" s="96" t="s">
        <v>27</v>
      </c>
      <c r="B2" s="97"/>
      <c r="C2" s="94"/>
      <c r="D2" s="39"/>
      <c r="E2" s="39"/>
      <c r="F2" s="39"/>
      <c r="G2" s="40"/>
      <c r="H2" s="40"/>
    </row>
    <row r="3" spans="1:9" ht="17" thickBot="1" x14ac:dyDescent="0.25">
      <c r="A3" s="99" t="s">
        <v>28</v>
      </c>
      <c r="B3" s="100"/>
      <c r="C3" s="38"/>
      <c r="D3" s="39"/>
      <c r="E3" s="39"/>
      <c r="F3" s="39"/>
      <c r="G3" s="31"/>
      <c r="H3" s="31"/>
    </row>
    <row r="4" spans="1:9" x14ac:dyDescent="0.2">
      <c r="A4" s="38"/>
      <c r="B4" s="38"/>
      <c r="C4" s="38"/>
      <c r="D4" s="39"/>
      <c r="E4" s="39"/>
      <c r="F4" s="39"/>
      <c r="G4" s="31"/>
      <c r="H4" s="31"/>
    </row>
    <row r="5" spans="1:9" ht="51" x14ac:dyDescent="0.2">
      <c r="A5" s="20"/>
      <c r="B5" s="20"/>
      <c r="C5" s="41" t="s">
        <v>9</v>
      </c>
      <c r="D5" s="15" t="s">
        <v>14</v>
      </c>
      <c r="E5" s="15" t="s">
        <v>21</v>
      </c>
      <c r="F5" s="15" t="s">
        <v>15</v>
      </c>
      <c r="G5" s="42" t="s">
        <v>3</v>
      </c>
      <c r="H5" s="42" t="s">
        <v>22</v>
      </c>
    </row>
    <row r="6" spans="1:9" x14ac:dyDescent="0.2">
      <c r="A6" s="22" t="s">
        <v>20</v>
      </c>
      <c r="B6" s="21"/>
      <c r="C6" s="21"/>
      <c r="D6" s="8"/>
      <c r="E6" s="8"/>
      <c r="F6" s="8"/>
      <c r="G6" s="32"/>
      <c r="H6" s="32"/>
    </row>
    <row r="7" spans="1:9" x14ac:dyDescent="0.2">
      <c r="A7" s="21" t="s">
        <v>58</v>
      </c>
      <c r="B7" s="21"/>
      <c r="C7" s="18">
        <v>0</v>
      </c>
      <c r="D7" s="155">
        <v>0</v>
      </c>
      <c r="E7" s="17">
        <f>SUM(C7)*0.00072</f>
        <v>0</v>
      </c>
      <c r="F7" s="152">
        <f>SUM(D7)/1600</f>
        <v>0</v>
      </c>
      <c r="G7" s="32">
        <f>SUM(D7*E7)</f>
        <v>0</v>
      </c>
      <c r="H7" s="32">
        <f>G7*($B$36)+G7</f>
        <v>0</v>
      </c>
      <c r="I7" s="3"/>
    </row>
    <row r="8" spans="1:9" x14ac:dyDescent="0.2">
      <c r="A8" s="21" t="s">
        <v>57</v>
      </c>
      <c r="B8" s="21"/>
      <c r="C8" s="18">
        <v>0</v>
      </c>
      <c r="D8" s="155"/>
      <c r="E8" s="17"/>
      <c r="F8" s="152">
        <v>0.1</v>
      </c>
      <c r="G8" s="32">
        <f>C8*F8</f>
        <v>0</v>
      </c>
      <c r="H8" s="32">
        <f>G8*($B$36)+G8</f>
        <v>0</v>
      </c>
      <c r="I8" s="3"/>
    </row>
    <row r="9" spans="1:9" x14ac:dyDescent="0.2">
      <c r="A9" s="21" t="s">
        <v>60</v>
      </c>
      <c r="B9" s="21"/>
      <c r="C9" s="18">
        <v>0</v>
      </c>
      <c r="D9" s="155"/>
      <c r="E9" s="17"/>
      <c r="F9" s="152">
        <v>0.1</v>
      </c>
      <c r="G9" s="32">
        <f>C9*F9</f>
        <v>0</v>
      </c>
      <c r="H9" s="32">
        <f t="shared" ref="H9:H10" si="0">G9*($B$36)+G9</f>
        <v>0</v>
      </c>
      <c r="I9" s="3"/>
    </row>
    <row r="10" spans="1:9" x14ac:dyDescent="0.2">
      <c r="A10" s="21" t="s">
        <v>55</v>
      </c>
      <c r="B10" s="21"/>
      <c r="C10" s="18"/>
      <c r="D10" s="155">
        <v>0</v>
      </c>
      <c r="E10" s="17">
        <v>0</v>
      </c>
      <c r="F10" s="152"/>
      <c r="G10" s="32">
        <f>SUM(D10*E10)</f>
        <v>0</v>
      </c>
      <c r="H10" s="32">
        <f t="shared" si="0"/>
        <v>0</v>
      </c>
    </row>
    <row r="11" spans="1:9" x14ac:dyDescent="0.2">
      <c r="A11" s="21"/>
      <c r="B11" s="22" t="s">
        <v>18</v>
      </c>
      <c r="C11" s="21"/>
      <c r="D11" s="8"/>
      <c r="E11" s="8"/>
      <c r="F11" s="8"/>
      <c r="G11" s="32">
        <f>SUM(G7:G10)</f>
        <v>0</v>
      </c>
      <c r="H11" s="32">
        <f>SUM(H7:H10)</f>
        <v>0</v>
      </c>
    </row>
    <row r="12" spans="1:9" x14ac:dyDescent="0.2">
      <c r="A12" s="21"/>
      <c r="B12" s="21"/>
      <c r="C12" s="21"/>
      <c r="D12" s="8"/>
      <c r="E12" s="8"/>
      <c r="F12" s="8"/>
      <c r="G12" s="32"/>
      <c r="H12" s="32"/>
    </row>
    <row r="13" spans="1:9" x14ac:dyDescent="0.2">
      <c r="A13" s="22" t="s">
        <v>19</v>
      </c>
      <c r="B13" s="21"/>
      <c r="C13" s="21"/>
      <c r="D13" s="8"/>
      <c r="E13" s="8"/>
      <c r="F13" s="8"/>
      <c r="G13" s="32"/>
      <c r="H13" s="32"/>
    </row>
    <row r="14" spans="1:9" x14ac:dyDescent="0.2">
      <c r="A14" s="21" t="s">
        <v>53</v>
      </c>
      <c r="B14" s="21"/>
      <c r="C14" s="59">
        <v>0.312</v>
      </c>
      <c r="D14" s="10"/>
      <c r="E14" s="11"/>
      <c r="F14" s="7"/>
      <c r="G14" s="32">
        <f>SUM(G7+G8)*C14</f>
        <v>0</v>
      </c>
      <c r="H14" s="32">
        <f>G14*($B$36)+G14</f>
        <v>0</v>
      </c>
    </row>
    <row r="15" spans="1:9" x14ac:dyDescent="0.2">
      <c r="A15" s="21" t="s">
        <v>59</v>
      </c>
      <c r="B15" s="21"/>
      <c r="C15" s="59">
        <v>0.14000000000000001</v>
      </c>
      <c r="D15" s="10"/>
      <c r="E15" s="11"/>
      <c r="F15" s="7"/>
      <c r="G15" s="32">
        <f>SUM(G9)*C15</f>
        <v>0</v>
      </c>
      <c r="H15" s="32">
        <f>G15*($B$36)+G15</f>
        <v>0</v>
      </c>
    </row>
    <row r="16" spans="1:9" x14ac:dyDescent="0.2">
      <c r="A16" s="21" t="s">
        <v>54</v>
      </c>
      <c r="B16" s="21"/>
      <c r="C16" s="59">
        <v>0.02</v>
      </c>
      <c r="D16" s="10"/>
      <c r="E16" s="11"/>
      <c r="F16" s="7"/>
      <c r="G16" s="32">
        <f>SUM(G10)*C16</f>
        <v>0</v>
      </c>
      <c r="H16" s="32">
        <f>G16*($B$36)+G16</f>
        <v>0</v>
      </c>
    </row>
    <row r="17" spans="1:17" ht="17" thickBot="1" x14ac:dyDescent="0.25">
      <c r="A17" s="21"/>
      <c r="B17" s="60"/>
      <c r="C17" s="60"/>
      <c r="D17" s="9"/>
      <c r="E17" s="9"/>
      <c r="F17" s="61"/>
      <c r="G17" s="33"/>
      <c r="H17" s="33"/>
    </row>
    <row r="18" spans="1:17" ht="17" thickBot="1" x14ac:dyDescent="0.25">
      <c r="A18" s="4"/>
      <c r="B18" s="65" t="s">
        <v>36</v>
      </c>
      <c r="C18" s="66"/>
      <c r="D18" s="67"/>
      <c r="E18" s="67"/>
      <c r="F18" s="67"/>
      <c r="G18" s="68">
        <f>SUM(G14:G17)+G11</f>
        <v>0</v>
      </c>
      <c r="H18" s="69">
        <f>SUM(H14:H17)+H11</f>
        <v>0</v>
      </c>
    </row>
    <row r="19" spans="1:17" x14ac:dyDescent="0.2">
      <c r="A19" s="21"/>
      <c r="B19" s="62"/>
      <c r="C19" s="62"/>
      <c r="D19" s="63"/>
      <c r="E19" s="63"/>
      <c r="F19" s="63"/>
      <c r="G19" s="64"/>
      <c r="H19" s="64"/>
      <c r="J19" s="128" t="s">
        <v>66</v>
      </c>
      <c r="K19" s="129"/>
      <c r="L19" s="130"/>
    </row>
    <row r="20" spans="1:17" x14ac:dyDescent="0.2">
      <c r="A20" s="22" t="s">
        <v>0</v>
      </c>
      <c r="B20" s="21"/>
      <c r="C20" s="21"/>
      <c r="D20" s="8"/>
      <c r="E20" s="8"/>
      <c r="F20" s="8"/>
      <c r="G20" s="32"/>
      <c r="H20" s="32"/>
      <c r="J20" s="131" t="s">
        <v>43</v>
      </c>
      <c r="K20" s="132">
        <v>0</v>
      </c>
      <c r="L20" s="133" t="s">
        <v>50</v>
      </c>
    </row>
    <row r="21" spans="1:17" ht="17" thickBot="1" x14ac:dyDescent="0.25">
      <c r="A21" s="21" t="s">
        <v>10</v>
      </c>
      <c r="B21" s="60"/>
      <c r="C21" s="60"/>
      <c r="D21" s="9"/>
      <c r="E21" s="9"/>
      <c r="F21" s="61"/>
      <c r="G21" s="33">
        <v>0</v>
      </c>
      <c r="H21" s="33">
        <f>G21</f>
        <v>0</v>
      </c>
      <c r="J21" s="131" t="s">
        <v>44</v>
      </c>
      <c r="K21" s="132">
        <v>0</v>
      </c>
      <c r="L21" s="133" t="s">
        <v>49</v>
      </c>
    </row>
    <row r="22" spans="1:17" ht="17" thickBot="1" x14ac:dyDescent="0.25">
      <c r="A22" s="4"/>
      <c r="B22" s="65" t="s">
        <v>32</v>
      </c>
      <c r="C22" s="66"/>
      <c r="D22" s="67"/>
      <c r="E22" s="67"/>
      <c r="F22" s="67"/>
      <c r="G22" s="68">
        <f>SUM(G21:G21)</f>
        <v>0</v>
      </c>
      <c r="H22" s="69">
        <f>SUM(H21:H21)</f>
        <v>0</v>
      </c>
      <c r="J22" s="131" t="s">
        <v>47</v>
      </c>
      <c r="K22" s="132">
        <v>0</v>
      </c>
      <c r="L22" s="133" t="s">
        <v>48</v>
      </c>
    </row>
    <row r="23" spans="1:17" x14ac:dyDescent="0.2">
      <c r="A23" s="21"/>
      <c r="B23" s="62"/>
      <c r="C23" s="62"/>
      <c r="D23" s="63"/>
      <c r="E23" s="63"/>
      <c r="F23" s="63"/>
      <c r="G23" s="64"/>
      <c r="H23" s="64"/>
      <c r="J23" s="131" t="s">
        <v>45</v>
      </c>
      <c r="K23" s="132">
        <v>0</v>
      </c>
      <c r="L23" s="133" t="s">
        <v>51</v>
      </c>
    </row>
    <row r="24" spans="1:17" x14ac:dyDescent="0.2">
      <c r="A24" s="22" t="s">
        <v>1</v>
      </c>
      <c r="B24" s="21"/>
      <c r="C24" s="21"/>
      <c r="D24" s="8"/>
      <c r="E24" s="8"/>
      <c r="F24" s="8"/>
      <c r="G24" s="32"/>
      <c r="H24" s="32"/>
      <c r="J24" s="131" t="s">
        <v>46</v>
      </c>
      <c r="K24" s="132">
        <v>0</v>
      </c>
      <c r="L24" s="133" t="s">
        <v>52</v>
      </c>
      <c r="Q24"/>
    </row>
    <row r="25" spans="1:17" ht="17" thickBot="1" x14ac:dyDescent="0.25">
      <c r="A25" s="122" t="s">
        <v>56</v>
      </c>
      <c r="B25" s="123"/>
      <c r="C25" s="124"/>
      <c r="D25" s="125"/>
      <c r="E25" s="125"/>
      <c r="F25" s="126"/>
      <c r="G25" s="127">
        <v>0</v>
      </c>
      <c r="H25" s="127">
        <f>G25*($B$36)+G25</f>
        <v>0</v>
      </c>
      <c r="J25" s="134" t="s">
        <v>3</v>
      </c>
      <c r="K25" s="135">
        <f>SUM(K20:K24)</f>
        <v>0</v>
      </c>
      <c r="L25" s="136"/>
      <c r="M25"/>
      <c r="N25"/>
      <c r="Q25"/>
    </row>
    <row r="26" spans="1:17" ht="17" thickBot="1" x14ac:dyDescent="0.25">
      <c r="A26" s="137"/>
      <c r="B26" s="138"/>
      <c r="C26" s="139"/>
      <c r="D26" s="140"/>
      <c r="E26" s="140"/>
      <c r="F26" s="141"/>
      <c r="G26" s="142">
        <f>SUM(K33)</f>
        <v>0</v>
      </c>
      <c r="H26" s="142">
        <f>G26*($B$36)+G26</f>
        <v>0</v>
      </c>
      <c r="M26"/>
      <c r="N26"/>
      <c r="Q26"/>
    </row>
    <row r="27" spans="1:17" ht="17" thickBot="1" x14ac:dyDescent="0.25">
      <c r="A27" s="4"/>
      <c r="B27" s="65" t="s">
        <v>33</v>
      </c>
      <c r="C27" s="66"/>
      <c r="D27" s="71"/>
      <c r="E27" s="71"/>
      <c r="F27" s="67"/>
      <c r="G27" s="68">
        <f>SUM(G25:G26)</f>
        <v>0</v>
      </c>
      <c r="H27" s="69">
        <f>SUM(H25:H26)</f>
        <v>0</v>
      </c>
      <c r="J27" s="143" t="s">
        <v>66</v>
      </c>
      <c r="K27" s="144"/>
      <c r="L27" s="145"/>
      <c r="M27"/>
      <c r="N27"/>
      <c r="Q27"/>
    </row>
    <row r="28" spans="1:17" x14ac:dyDescent="0.2">
      <c r="A28" s="21"/>
      <c r="B28" s="62"/>
      <c r="C28" s="62"/>
      <c r="D28" s="70"/>
      <c r="E28" s="70"/>
      <c r="F28" s="63"/>
      <c r="G28" s="64"/>
      <c r="H28" s="64"/>
      <c r="J28" s="146" t="s">
        <v>43</v>
      </c>
      <c r="K28" s="147">
        <v>0</v>
      </c>
      <c r="L28" s="148" t="s">
        <v>50</v>
      </c>
      <c r="M28"/>
      <c r="N28"/>
      <c r="Q28"/>
    </row>
    <row r="29" spans="1:17" ht="35" customHeight="1" x14ac:dyDescent="0.2">
      <c r="A29" s="22" t="s">
        <v>2</v>
      </c>
      <c r="B29" s="21"/>
      <c r="C29" s="156" t="s">
        <v>63</v>
      </c>
      <c r="D29" s="157" t="s">
        <v>62</v>
      </c>
      <c r="E29" s="7"/>
      <c r="F29" s="8"/>
      <c r="G29" s="32"/>
      <c r="H29" s="32"/>
      <c r="J29" s="146" t="s">
        <v>44</v>
      </c>
      <c r="K29" s="147">
        <v>0</v>
      </c>
      <c r="L29" s="148" t="s">
        <v>49</v>
      </c>
      <c r="M29"/>
      <c r="N29"/>
      <c r="Q29"/>
    </row>
    <row r="30" spans="1:17" ht="17" thickBot="1" x14ac:dyDescent="0.25">
      <c r="A30" s="120" t="s">
        <v>61</v>
      </c>
      <c r="B30" s="72"/>
      <c r="C30" s="173">
        <v>5858</v>
      </c>
      <c r="D30" s="73">
        <v>0</v>
      </c>
      <c r="E30" s="73">
        <f>C30*D30</f>
        <v>0</v>
      </c>
      <c r="F30" s="74"/>
      <c r="G30" s="121">
        <f>E30</f>
        <v>0</v>
      </c>
      <c r="H30" s="33">
        <f>G30</f>
        <v>0</v>
      </c>
      <c r="J30" s="146" t="s">
        <v>47</v>
      </c>
      <c r="K30" s="147">
        <v>0</v>
      </c>
      <c r="L30" s="148" t="s">
        <v>48</v>
      </c>
      <c r="M30"/>
      <c r="N30"/>
      <c r="O30"/>
      <c r="P30"/>
      <c r="Q30"/>
    </row>
    <row r="31" spans="1:17" ht="17" thickBot="1" x14ac:dyDescent="0.25">
      <c r="A31" s="4"/>
      <c r="B31" s="65" t="s">
        <v>34</v>
      </c>
      <c r="C31" s="66"/>
      <c r="D31" s="67"/>
      <c r="E31" s="67"/>
      <c r="F31" s="67"/>
      <c r="G31" s="68">
        <f>SUM(G30:G30)</f>
        <v>0</v>
      </c>
      <c r="H31" s="69">
        <f>SUM(H30:H30)</f>
        <v>0</v>
      </c>
      <c r="J31" s="146" t="s">
        <v>45</v>
      </c>
      <c r="K31" s="147">
        <v>0</v>
      </c>
      <c r="L31" s="148" t="s">
        <v>51</v>
      </c>
    </row>
    <row r="32" spans="1:17" ht="17" thickBot="1" x14ac:dyDescent="0.25">
      <c r="A32" s="21"/>
      <c r="B32" s="75"/>
      <c r="C32" s="75"/>
      <c r="D32" s="76"/>
      <c r="E32" s="76"/>
      <c r="F32" s="76"/>
      <c r="G32" s="77"/>
      <c r="H32" s="77"/>
      <c r="J32" s="146" t="s">
        <v>46</v>
      </c>
      <c r="K32" s="147">
        <v>0</v>
      </c>
      <c r="L32" s="148" t="s">
        <v>52</v>
      </c>
    </row>
    <row r="33" spans="1:12" ht="17" thickBot="1" x14ac:dyDescent="0.25">
      <c r="A33" s="78" t="s">
        <v>11</v>
      </c>
      <c r="B33" s="78"/>
      <c r="C33" s="79"/>
      <c r="D33" s="80"/>
      <c r="E33" s="80"/>
      <c r="F33" s="80"/>
      <c r="G33" s="34">
        <f>SUM(G18+G22+G27+G31)</f>
        <v>0</v>
      </c>
      <c r="H33" s="81"/>
      <c r="J33" s="149" t="s">
        <v>3</v>
      </c>
      <c r="K33" s="150">
        <f>SUM(K28:K32)</f>
        <v>0</v>
      </c>
      <c r="L33" s="151"/>
    </row>
    <row r="34" spans="1:12" x14ac:dyDescent="0.2">
      <c r="A34" s="163" t="s">
        <v>64</v>
      </c>
      <c r="B34" s="158"/>
      <c r="C34" s="62"/>
      <c r="D34" s="63"/>
      <c r="E34" s="63"/>
      <c r="F34" s="63"/>
      <c r="G34" s="64">
        <f>G30</f>
        <v>0</v>
      </c>
      <c r="H34" s="159"/>
      <c r="J34" s="160"/>
      <c r="K34" s="161"/>
      <c r="L34" s="162"/>
    </row>
    <row r="35" spans="1:12" ht="17" thickBot="1" x14ac:dyDescent="0.25">
      <c r="A35" s="164" t="s">
        <v>65</v>
      </c>
      <c r="B35" s="110"/>
      <c r="C35" s="21"/>
      <c r="D35" s="8"/>
      <c r="E35" s="8"/>
      <c r="F35" s="8"/>
      <c r="G35" s="32">
        <f>G33-G34</f>
        <v>0</v>
      </c>
      <c r="H35" s="82"/>
    </row>
    <row r="36" spans="1:12" ht="17" thickBot="1" x14ac:dyDescent="0.25">
      <c r="A36" s="83" t="s">
        <v>38</v>
      </c>
      <c r="B36" s="111">
        <v>0.53500000000000003</v>
      </c>
      <c r="D36" s="8"/>
      <c r="E36" s="8"/>
      <c r="F36" s="13"/>
      <c r="G36" s="32">
        <f>(G35)*$B$36</f>
        <v>0</v>
      </c>
      <c r="H36" s="82"/>
    </row>
    <row r="37" spans="1:12" ht="17" thickBot="1" x14ac:dyDescent="0.25">
      <c r="A37" s="113"/>
      <c r="B37" s="114"/>
      <c r="C37" s="60"/>
      <c r="D37" s="61"/>
      <c r="E37" s="61"/>
      <c r="F37" s="61"/>
      <c r="G37" s="33"/>
      <c r="H37" s="115"/>
    </row>
    <row r="38" spans="1:12" ht="17" thickBot="1" x14ac:dyDescent="0.25">
      <c r="A38" s="65" t="s">
        <v>12</v>
      </c>
      <c r="B38" s="65"/>
      <c r="C38" s="66"/>
      <c r="D38" s="67"/>
      <c r="E38" s="67"/>
      <c r="F38" s="67"/>
      <c r="G38" s="36">
        <f>G33+G36</f>
        <v>0</v>
      </c>
      <c r="H38" s="37">
        <f>H18+H22+H27+H31</f>
        <v>0</v>
      </c>
    </row>
    <row r="39" spans="1:12" x14ac:dyDescent="0.2">
      <c r="A39" s="43"/>
      <c r="B39" s="101"/>
      <c r="C39" s="75"/>
      <c r="D39" s="76"/>
      <c r="E39" s="76"/>
      <c r="F39" s="76"/>
      <c r="G39" s="102"/>
      <c r="H39" s="103"/>
    </row>
    <row r="40" spans="1:12" ht="17" thickBot="1" x14ac:dyDescent="0.25">
      <c r="A40" s="3"/>
      <c r="B40" s="112"/>
      <c r="C40" s="75"/>
      <c r="D40" s="76"/>
      <c r="E40" s="76"/>
      <c r="F40" s="76"/>
      <c r="G40" s="77"/>
      <c r="H40" s="77"/>
    </row>
    <row r="41" spans="1:12" x14ac:dyDescent="0.2">
      <c r="A41" s="43"/>
      <c r="B41" s="107" t="s">
        <v>17</v>
      </c>
      <c r="C41" s="106"/>
      <c r="D41" s="116"/>
      <c r="E41" s="116"/>
      <c r="F41" s="116"/>
      <c r="G41" s="117"/>
      <c r="H41" s="172">
        <v>25000</v>
      </c>
    </row>
    <row r="42" spans="1:12" x14ac:dyDescent="0.2">
      <c r="A42" s="3"/>
      <c r="B42" s="23"/>
      <c r="C42" s="3"/>
      <c r="D42" s="2"/>
      <c r="E42" s="2"/>
      <c r="F42" s="2"/>
      <c r="G42" s="31"/>
      <c r="H42" s="118"/>
    </row>
    <row r="43" spans="1:12" x14ac:dyDescent="0.2">
      <c r="A43" s="43"/>
      <c r="B43" s="165" t="s">
        <v>16</v>
      </c>
      <c r="C43" s="3"/>
      <c r="D43" s="2"/>
      <c r="E43" s="2"/>
      <c r="F43" s="2"/>
      <c r="G43" s="166"/>
      <c r="H43" s="167">
        <f>SUM(H38-H41)</f>
        <v>-25000</v>
      </c>
    </row>
    <row r="44" spans="1:12" x14ac:dyDescent="0.2">
      <c r="A44" s="3"/>
      <c r="B44" s="23"/>
      <c r="C44" s="3"/>
      <c r="D44" s="2"/>
      <c r="E44" s="2"/>
      <c r="F44" s="2"/>
      <c r="G44" s="31"/>
      <c r="H44" s="118"/>
    </row>
    <row r="45" spans="1:12" ht="17" thickBot="1" x14ac:dyDescent="0.25">
      <c r="B45" s="169" t="s">
        <v>67</v>
      </c>
      <c r="C45" s="24"/>
      <c r="D45" s="119"/>
      <c r="E45" s="119"/>
      <c r="F45" s="119"/>
      <c r="G45" s="170"/>
      <c r="H45" s="171">
        <f>H43/1.535</f>
        <v>-16286.644951140066</v>
      </c>
      <c r="I45" s="168"/>
    </row>
  </sheetData>
  <phoneticPr fontId="0" type="noConversion"/>
  <printOptions horizontalCentered="1"/>
  <pageMargins left="0.5" right="0.5" top="1.04" bottom="1" header="0.5" footer="0.5"/>
  <pageSetup scale="6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D6" sqref="D6"/>
    </sheetView>
    <sheetView workbookViewId="1">
      <selection sqref="A1:E1"/>
    </sheetView>
  </sheetViews>
  <sheetFormatPr baseColWidth="10" defaultColWidth="8.83203125" defaultRowHeight="16" x14ac:dyDescent="0.2"/>
  <cols>
    <col min="1" max="1" width="18.33203125" style="1" customWidth="1"/>
    <col min="2" max="3" width="8.83203125" style="1"/>
    <col min="4" max="4" width="22.83203125" style="1" customWidth="1"/>
    <col min="5" max="5" width="12.83203125" style="25" bestFit="1" customWidth="1"/>
    <col min="6" max="16384" width="8.83203125" style="1"/>
  </cols>
  <sheetData>
    <row r="1" spans="1:5" ht="17" thickBot="1" x14ac:dyDescent="0.25">
      <c r="A1" s="181"/>
      <c r="B1" s="181"/>
      <c r="C1" s="181"/>
      <c r="D1" s="181"/>
      <c r="E1" s="181"/>
    </row>
    <row r="2" spans="1:5" ht="17" thickBot="1" x14ac:dyDescent="0.25">
      <c r="A2" s="176" t="s">
        <v>68</v>
      </c>
      <c r="B2" s="177"/>
      <c r="C2" s="177"/>
      <c r="D2" s="177"/>
      <c r="E2" s="178"/>
    </row>
    <row r="3" spans="1:5" x14ac:dyDescent="0.2">
      <c r="A3" s="23"/>
      <c r="B3" s="3"/>
      <c r="C3" s="3"/>
      <c r="D3" s="3"/>
      <c r="E3" s="26"/>
    </row>
    <row r="4" spans="1:5" ht="12.75" customHeight="1" x14ac:dyDescent="0.2">
      <c r="A4" s="23"/>
      <c r="B4" s="3"/>
      <c r="C4" s="3"/>
      <c r="D4" s="3"/>
      <c r="E4" s="174" t="s">
        <v>35</v>
      </c>
    </row>
    <row r="5" spans="1:5" x14ac:dyDescent="0.2">
      <c r="A5" s="23"/>
      <c r="B5" s="3"/>
      <c r="C5" s="3"/>
      <c r="D5" s="3"/>
      <c r="E5" s="175"/>
    </row>
    <row r="6" spans="1:5" x14ac:dyDescent="0.2">
      <c r="A6" s="23"/>
      <c r="B6" s="3"/>
      <c r="C6" s="3"/>
      <c r="D6" s="3"/>
      <c r="E6" s="175"/>
    </row>
    <row r="7" spans="1:5" x14ac:dyDescent="0.2">
      <c r="A7" s="83" t="s">
        <v>13</v>
      </c>
      <c r="B7" s="5"/>
      <c r="C7" s="5"/>
      <c r="D7" s="5"/>
      <c r="E7" s="84"/>
    </row>
    <row r="8" spans="1:5" x14ac:dyDescent="0.2">
      <c r="A8" s="85"/>
      <c r="B8" s="5" t="str">
        <f>'UA Internal Budget'!A7</f>
        <v xml:space="preserve">Principal Investigator (academic): </v>
      </c>
      <c r="C8" s="5"/>
      <c r="D8" s="6"/>
      <c r="E8" s="86">
        <f>SUM('UA Internal Budget'!H7+'UA Internal Budget'!H14)</f>
        <v>0</v>
      </c>
    </row>
    <row r="9" spans="1:5" ht="17" thickBot="1" x14ac:dyDescent="0.25">
      <c r="A9" s="85"/>
      <c r="B9" s="5" t="str">
        <f>'UA Internal Budget'!A8</f>
        <v>Co-Principal Investigator (fiscal):</v>
      </c>
      <c r="C9" s="16"/>
      <c r="D9" s="90"/>
      <c r="E9" s="89">
        <f>SUM('UA Internal Budget'!H8+'UA Internal Budget'!H16)</f>
        <v>0</v>
      </c>
    </row>
    <row r="10" spans="1:5" ht="17" thickBot="1" x14ac:dyDescent="0.25">
      <c r="A10" s="85"/>
      <c r="B10" s="5"/>
      <c r="C10" s="29" t="s">
        <v>31</v>
      </c>
      <c r="D10" s="28"/>
      <c r="E10" s="58">
        <f>SUM('UA Internal Budget'!H18)</f>
        <v>0</v>
      </c>
    </row>
    <row r="11" spans="1:5" x14ac:dyDescent="0.2">
      <c r="A11" s="87"/>
      <c r="B11" s="20"/>
      <c r="C11" s="20"/>
      <c r="D11" s="20"/>
      <c r="E11" s="88"/>
    </row>
    <row r="12" spans="1:5" x14ac:dyDescent="0.2">
      <c r="A12" s="83" t="s">
        <v>0</v>
      </c>
      <c r="B12" s="5"/>
      <c r="C12" s="5"/>
      <c r="D12" s="5"/>
      <c r="E12" s="84"/>
    </row>
    <row r="13" spans="1:5" ht="17" thickBot="1" x14ac:dyDescent="0.25">
      <c r="A13" s="85"/>
      <c r="B13" s="5" t="s">
        <v>10</v>
      </c>
      <c r="C13" s="16"/>
      <c r="D13" s="90"/>
      <c r="E13" s="89">
        <f>'UA Internal Budget'!H21</f>
        <v>0</v>
      </c>
    </row>
    <row r="14" spans="1:5" ht="17" thickBot="1" x14ac:dyDescent="0.25">
      <c r="A14" s="85"/>
      <c r="B14" s="5"/>
      <c r="C14" s="29" t="s">
        <v>32</v>
      </c>
      <c r="D14" s="28"/>
      <c r="E14" s="58">
        <f>'UA Internal Budget'!H22</f>
        <v>0</v>
      </c>
    </row>
    <row r="15" spans="1:5" x14ac:dyDescent="0.2">
      <c r="A15" s="23"/>
      <c r="B15" s="3"/>
      <c r="C15" s="3"/>
      <c r="D15" s="3"/>
      <c r="E15" s="26"/>
    </row>
    <row r="16" spans="1:5" x14ac:dyDescent="0.2">
      <c r="A16" s="83" t="s">
        <v>1</v>
      </c>
      <c r="B16" s="5"/>
      <c r="C16" s="5"/>
      <c r="D16" s="5"/>
      <c r="E16" s="84"/>
    </row>
    <row r="17" spans="1:5" x14ac:dyDescent="0.2">
      <c r="A17" s="85"/>
      <c r="B17" s="5" t="str">
        <f>'UA Internal Budget'!A25</f>
        <v>Business Purpose, # tripsXest cost per tripX # people</v>
      </c>
      <c r="C17" s="5"/>
      <c r="D17" s="6"/>
      <c r="E17" s="86">
        <f>'UA Internal Budget'!H25</f>
        <v>0</v>
      </c>
    </row>
    <row r="18" spans="1:5" ht="17" thickBot="1" x14ac:dyDescent="0.25">
      <c r="A18" s="85"/>
      <c r="B18" s="5">
        <f>'UA Internal Budget'!A26</f>
        <v>0</v>
      </c>
      <c r="C18" s="16"/>
      <c r="D18" s="90"/>
      <c r="E18" s="89">
        <f>'UA Internal Budget'!H26</f>
        <v>0</v>
      </c>
    </row>
    <row r="19" spans="1:5" ht="17" thickBot="1" x14ac:dyDescent="0.25">
      <c r="A19" s="85"/>
      <c r="B19" s="5"/>
      <c r="C19" s="29" t="s">
        <v>33</v>
      </c>
      <c r="D19" s="28"/>
      <c r="E19" s="58">
        <f>'UA Internal Budget'!H27</f>
        <v>0</v>
      </c>
    </row>
    <row r="20" spans="1:5" x14ac:dyDescent="0.2">
      <c r="A20" s="23"/>
      <c r="B20" s="3"/>
      <c r="C20" s="3"/>
      <c r="D20" s="3"/>
      <c r="E20" s="26"/>
    </row>
    <row r="21" spans="1:5" x14ac:dyDescent="0.2">
      <c r="A21" s="83" t="s">
        <v>2</v>
      </c>
      <c r="B21" s="5"/>
      <c r="C21" s="5"/>
      <c r="D21" s="5"/>
      <c r="E21" s="84"/>
    </row>
    <row r="22" spans="1:5" ht="17" thickBot="1" x14ac:dyDescent="0.25">
      <c r="A22" s="85"/>
      <c r="B22" s="12" t="str">
        <f>'UA Internal Budget'!A30</f>
        <v>GRA Tuition</v>
      </c>
      <c r="C22" s="91"/>
      <c r="D22" s="92"/>
      <c r="E22" s="93">
        <f>'UA Internal Budget'!H30</f>
        <v>0</v>
      </c>
    </row>
    <row r="23" spans="1:5" ht="17" thickBot="1" x14ac:dyDescent="0.25">
      <c r="A23" s="85"/>
      <c r="B23" s="5"/>
      <c r="C23" s="29" t="s">
        <v>34</v>
      </c>
      <c r="D23" s="28"/>
      <c r="E23" s="58">
        <f>'UA Internal Budget'!H31</f>
        <v>0</v>
      </c>
    </row>
    <row r="24" spans="1:5" ht="17" thickBot="1" x14ac:dyDescent="0.25">
      <c r="A24" s="23"/>
      <c r="B24" s="3"/>
      <c r="C24" s="3"/>
      <c r="D24" s="3"/>
      <c r="E24" s="26"/>
    </row>
    <row r="25" spans="1:5" ht="17" thickBot="1" x14ac:dyDescent="0.25">
      <c r="A25" s="29" t="s">
        <v>12</v>
      </c>
      <c r="B25" s="28"/>
      <c r="C25" s="28"/>
      <c r="D25" s="28"/>
      <c r="E25" s="58">
        <f>'UA Internal Budget'!H38</f>
        <v>0</v>
      </c>
    </row>
    <row r="26" spans="1:5" x14ac:dyDescent="0.2">
      <c r="A26" s="43"/>
      <c r="B26" s="3"/>
      <c r="C26" s="3"/>
      <c r="D26" s="3"/>
      <c r="E26" s="108"/>
    </row>
    <row r="27" spans="1:5" ht="30" customHeight="1" x14ac:dyDescent="0.2">
      <c r="A27" s="179" t="s">
        <v>37</v>
      </c>
      <c r="B27" s="180"/>
      <c r="C27" s="180"/>
      <c r="D27" s="180"/>
      <c r="E27" s="180"/>
    </row>
    <row r="28" spans="1:5" x14ac:dyDescent="0.2">
      <c r="A28" s="3"/>
      <c r="B28" s="3"/>
      <c r="C28" s="3"/>
      <c r="D28" s="3"/>
      <c r="E28" s="109"/>
    </row>
  </sheetData>
  <mergeCells count="4">
    <mergeCell ref="E4:E6"/>
    <mergeCell ref="A2:E2"/>
    <mergeCell ref="A27:E27"/>
    <mergeCell ref="A1:E1"/>
  </mergeCells>
  <phoneticPr fontId="2" type="noConversion"/>
  <printOptions horizontalCentered="1"/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>
      <selection activeCell="C32" sqref="C32"/>
    </sheetView>
    <sheetView workbookViewId="1">
      <selection activeCell="F34" sqref="F34"/>
    </sheetView>
  </sheetViews>
  <sheetFormatPr baseColWidth="10" defaultColWidth="8.83203125" defaultRowHeight="16" x14ac:dyDescent="0.2"/>
  <cols>
    <col min="1" max="1" width="21.5" style="1" customWidth="1"/>
    <col min="2" max="2" width="4.6640625" style="1" customWidth="1"/>
    <col min="3" max="3" width="22.5" style="1" customWidth="1"/>
    <col min="4" max="4" width="4.6640625" style="1" customWidth="1"/>
    <col min="5" max="5" width="12.83203125" style="25" bestFit="1" customWidth="1"/>
    <col min="6" max="10" width="8.83203125" style="1"/>
    <col min="11" max="11" width="30.6640625" style="1" customWidth="1"/>
    <col min="12" max="16384" width="8.83203125" style="1"/>
  </cols>
  <sheetData>
    <row r="1" spans="1:11" x14ac:dyDescent="0.2">
      <c r="A1" s="182" t="s">
        <v>23</v>
      </c>
      <c r="B1" s="183"/>
      <c r="C1" s="183"/>
      <c r="D1" s="183"/>
      <c r="E1" s="184"/>
    </row>
    <row r="2" spans="1:11" ht="10.5" customHeight="1" thickBot="1" x14ac:dyDescent="0.25">
      <c r="A2" s="185"/>
      <c r="B2" s="186"/>
      <c r="C2" s="186"/>
      <c r="D2" s="186"/>
      <c r="E2" s="187"/>
    </row>
    <row r="3" spans="1:11" ht="10.5" customHeight="1" x14ac:dyDescent="0.2">
      <c r="A3" s="57"/>
      <c r="B3" s="57"/>
      <c r="C3" s="57"/>
      <c r="D3" s="57"/>
      <c r="E3" s="57"/>
    </row>
    <row r="4" spans="1:11" ht="17" thickBot="1" x14ac:dyDescent="0.25">
      <c r="A4" s="57"/>
      <c r="B4" s="57"/>
      <c r="C4" s="57"/>
      <c r="D4" s="57"/>
      <c r="E4" s="57"/>
    </row>
    <row r="5" spans="1:11" ht="17" thickBot="1" x14ac:dyDescent="0.25">
      <c r="A5" s="194" t="s">
        <v>68</v>
      </c>
      <c r="B5" s="195"/>
      <c r="C5" s="195"/>
      <c r="D5" s="195"/>
      <c r="E5" s="196"/>
    </row>
    <row r="6" spans="1:11" x14ac:dyDescent="0.2">
      <c r="A6" s="191" t="s">
        <v>24</v>
      </c>
      <c r="B6" s="192"/>
      <c r="C6" s="192"/>
      <c r="D6" s="192"/>
      <c r="E6" s="193"/>
      <c r="F6" s="188" t="s">
        <v>39</v>
      </c>
      <c r="G6" s="189"/>
      <c r="H6" s="189"/>
      <c r="I6" s="189"/>
      <c r="J6" s="189"/>
      <c r="K6" s="189"/>
    </row>
    <row r="7" spans="1:11" x14ac:dyDescent="0.2">
      <c r="A7" s="50" t="s">
        <v>13</v>
      </c>
      <c r="B7" s="21"/>
      <c r="C7" s="21"/>
      <c r="D7" s="21"/>
      <c r="E7" s="51">
        <f>'UA Internal Budget'!H18</f>
        <v>0</v>
      </c>
      <c r="F7" s="190"/>
      <c r="G7" s="189"/>
      <c r="H7" s="189"/>
      <c r="I7" s="189"/>
      <c r="J7" s="189"/>
      <c r="K7" s="189"/>
    </row>
    <row r="8" spans="1:11" x14ac:dyDescent="0.2">
      <c r="A8" s="50" t="s">
        <v>0</v>
      </c>
      <c r="B8" s="21"/>
      <c r="C8" s="21"/>
      <c r="D8" s="21"/>
      <c r="E8" s="51">
        <f>'UA Internal Budget'!H22</f>
        <v>0</v>
      </c>
      <c r="F8" s="190"/>
      <c r="G8" s="189"/>
      <c r="H8" s="189"/>
      <c r="I8" s="189"/>
      <c r="J8" s="189"/>
      <c r="K8" s="189"/>
    </row>
    <row r="9" spans="1:11" x14ac:dyDescent="0.2">
      <c r="A9" s="50" t="s">
        <v>1</v>
      </c>
      <c r="B9" s="21"/>
      <c r="C9" s="21"/>
      <c r="D9" s="21"/>
      <c r="E9" s="51">
        <f>'UA Internal Budget'!H27</f>
        <v>0</v>
      </c>
      <c r="F9" s="190"/>
      <c r="G9" s="189"/>
      <c r="H9" s="189"/>
      <c r="I9" s="189"/>
      <c r="J9" s="189"/>
      <c r="K9" s="189"/>
    </row>
    <row r="10" spans="1:11" x14ac:dyDescent="0.2">
      <c r="A10" s="50" t="s">
        <v>2</v>
      </c>
      <c r="B10" s="21"/>
      <c r="C10" s="21"/>
      <c r="D10" s="21"/>
      <c r="E10" s="51">
        <f>'UA Internal Budget'!H31</f>
        <v>0</v>
      </c>
      <c r="F10" s="190"/>
      <c r="G10" s="189"/>
      <c r="H10" s="189"/>
      <c r="I10" s="189"/>
      <c r="J10" s="189"/>
      <c r="K10" s="189"/>
    </row>
    <row r="11" spans="1:11" ht="17" thickBot="1" x14ac:dyDescent="0.25">
      <c r="A11" s="52" t="s">
        <v>3</v>
      </c>
      <c r="B11" s="53"/>
      <c r="C11" s="53"/>
      <c r="D11" s="53"/>
      <c r="E11" s="54">
        <f>'UA Internal Budget'!H38</f>
        <v>0</v>
      </c>
      <c r="F11" s="190"/>
      <c r="G11" s="189"/>
      <c r="H11" s="189"/>
      <c r="I11" s="189"/>
      <c r="J11" s="189"/>
      <c r="K11" s="189"/>
    </row>
    <row r="13" spans="1:11" ht="17" thickBot="1" x14ac:dyDescent="0.25"/>
    <row r="14" spans="1:11" ht="17" thickBot="1" x14ac:dyDescent="0.25">
      <c r="A14" s="176" t="s">
        <v>25</v>
      </c>
      <c r="B14" s="177"/>
      <c r="C14" s="177"/>
      <c r="D14" s="177"/>
      <c r="E14" s="178"/>
    </row>
    <row r="15" spans="1:11" ht="17" thickBot="1" x14ac:dyDescent="0.25">
      <c r="A15" s="194" t="s">
        <v>68</v>
      </c>
      <c r="B15" s="195"/>
      <c r="C15" s="195"/>
      <c r="D15" s="195"/>
      <c r="E15" s="196"/>
    </row>
    <row r="16" spans="1:11" ht="17" thickBot="1" x14ac:dyDescent="0.25">
      <c r="A16" s="55" t="s">
        <v>4</v>
      </c>
      <c r="B16" s="56"/>
      <c r="C16" s="56"/>
      <c r="D16" s="56"/>
      <c r="E16" s="54">
        <f>'UA Internal Budget'!H38</f>
        <v>0</v>
      </c>
      <c r="F16" s="188" t="s">
        <v>40</v>
      </c>
      <c r="G16" s="189"/>
      <c r="H16" s="189"/>
      <c r="I16" s="189"/>
      <c r="J16" s="189"/>
      <c r="K16" s="189"/>
    </row>
    <row r="17" spans="1:11" x14ac:dyDescent="0.2">
      <c r="F17" s="104"/>
      <c r="G17" s="19"/>
      <c r="H17" s="19"/>
      <c r="I17" s="19"/>
      <c r="J17" s="19"/>
      <c r="K17" s="19"/>
    </row>
    <row r="18" spans="1:11" ht="17" thickBot="1" x14ac:dyDescent="0.25">
      <c r="F18" s="104"/>
      <c r="G18" s="19"/>
      <c r="H18" s="19"/>
      <c r="I18" s="19"/>
      <c r="J18" s="19"/>
      <c r="K18" s="19"/>
    </row>
    <row r="19" spans="1:11" ht="17" thickBot="1" x14ac:dyDescent="0.25">
      <c r="A19" s="176" t="s">
        <v>26</v>
      </c>
      <c r="B19" s="177"/>
      <c r="C19" s="177"/>
      <c r="D19" s="177"/>
      <c r="E19" s="178"/>
      <c r="F19" s="104"/>
      <c r="G19" s="19"/>
      <c r="H19" s="19"/>
      <c r="I19" s="19"/>
      <c r="J19" s="19"/>
      <c r="K19" s="19"/>
    </row>
    <row r="20" spans="1:11" ht="17" thickBot="1" x14ac:dyDescent="0.25">
      <c r="A20" s="194" t="s">
        <v>68</v>
      </c>
      <c r="B20" s="195"/>
      <c r="C20" s="195"/>
      <c r="D20" s="195"/>
      <c r="E20" s="196"/>
      <c r="F20" s="154"/>
      <c r="G20" s="153"/>
      <c r="H20" s="153"/>
      <c r="I20" s="153"/>
      <c r="J20" s="153"/>
      <c r="K20" s="153"/>
    </row>
    <row r="21" spans="1:11" x14ac:dyDescent="0.2">
      <c r="A21" s="47" t="s">
        <v>42</v>
      </c>
      <c r="B21" s="44"/>
      <c r="C21" s="48" t="s">
        <v>29</v>
      </c>
      <c r="D21" s="45"/>
      <c r="E21" s="49" t="s">
        <v>30</v>
      </c>
      <c r="F21" s="104"/>
      <c r="G21" s="19"/>
      <c r="H21" s="19"/>
      <c r="I21" s="19"/>
      <c r="J21" s="19"/>
      <c r="K21" s="19"/>
    </row>
    <row r="22" spans="1:11" x14ac:dyDescent="0.2">
      <c r="A22" s="50" t="s">
        <v>5</v>
      </c>
      <c r="B22" s="21"/>
      <c r="C22" s="46"/>
      <c r="D22" s="22"/>
      <c r="E22" s="51">
        <v>0</v>
      </c>
      <c r="F22" s="188" t="s">
        <v>41</v>
      </c>
      <c r="G22" s="189"/>
      <c r="H22" s="189"/>
      <c r="I22" s="189"/>
      <c r="J22" s="189"/>
      <c r="K22" s="189"/>
    </row>
    <row r="23" spans="1:11" x14ac:dyDescent="0.2">
      <c r="A23" s="50" t="s">
        <v>6</v>
      </c>
      <c r="B23" s="21"/>
      <c r="C23" s="46"/>
      <c r="D23" s="22"/>
      <c r="E23" s="51">
        <v>0</v>
      </c>
      <c r="F23" s="190"/>
      <c r="G23" s="189"/>
      <c r="H23" s="189"/>
      <c r="I23" s="189"/>
      <c r="J23" s="189"/>
      <c r="K23" s="189"/>
    </row>
    <row r="24" spans="1:11" x14ac:dyDescent="0.2">
      <c r="A24" s="50" t="s">
        <v>7</v>
      </c>
      <c r="B24" s="21"/>
      <c r="C24" s="46"/>
      <c r="D24" s="22"/>
      <c r="E24" s="51">
        <v>0</v>
      </c>
      <c r="F24" s="190"/>
      <c r="G24" s="189"/>
      <c r="H24" s="189"/>
      <c r="I24" s="189"/>
      <c r="J24" s="189"/>
      <c r="K24" s="189"/>
    </row>
    <row r="25" spans="1:11" x14ac:dyDescent="0.2">
      <c r="A25" s="50" t="s">
        <v>8</v>
      </c>
      <c r="B25" s="21"/>
      <c r="C25" s="46"/>
      <c r="D25" s="22"/>
      <c r="E25" s="51">
        <v>0</v>
      </c>
      <c r="F25" s="190"/>
      <c r="G25" s="189"/>
      <c r="H25" s="189"/>
      <c r="I25" s="189"/>
      <c r="J25" s="189"/>
      <c r="K25" s="189"/>
    </row>
    <row r="26" spans="1:11" ht="17" thickBot="1" x14ac:dyDescent="0.25">
      <c r="A26" s="55" t="s">
        <v>3</v>
      </c>
      <c r="B26" s="53"/>
      <c r="C26" s="53"/>
      <c r="D26" s="53"/>
      <c r="E26" s="27">
        <f>SUM(E22:E25)</f>
        <v>0</v>
      </c>
      <c r="F26" s="104"/>
      <c r="G26" s="19"/>
      <c r="H26" s="19"/>
      <c r="I26" s="19"/>
      <c r="J26" s="19"/>
      <c r="K26" s="19"/>
    </row>
    <row r="27" spans="1:11" x14ac:dyDescent="0.2">
      <c r="F27" s="105"/>
      <c r="G27" s="19"/>
      <c r="H27" s="19"/>
      <c r="I27" s="19"/>
      <c r="J27" s="19"/>
      <c r="K27" s="19"/>
    </row>
  </sheetData>
  <mergeCells count="10">
    <mergeCell ref="A1:E2"/>
    <mergeCell ref="F6:K11"/>
    <mergeCell ref="F16:K16"/>
    <mergeCell ref="F22:K25"/>
    <mergeCell ref="A19:E19"/>
    <mergeCell ref="A6:E6"/>
    <mergeCell ref="A14:E14"/>
    <mergeCell ref="A5:E5"/>
    <mergeCell ref="A20:E20"/>
    <mergeCell ref="A15:E15"/>
  </mergeCells>
  <phoneticPr fontId="2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UA Internal Budget</vt:lpstr>
      <vt:lpstr>Sponsor Detailed Budget</vt:lpstr>
      <vt:lpstr>Sponsor Simplified Budgets</vt:lpstr>
      <vt:lpstr>'Sponsor Detailed Budget'!Print_Area</vt:lpstr>
      <vt:lpstr>'Sponsor Simplified Budgets'!Print_Area</vt:lpstr>
      <vt:lpstr>'UA Internal Budget'!Print_Area</vt:lpstr>
    </vt:vector>
  </TitlesOfParts>
  <Company>University 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Sanders</dc:creator>
  <cp:lastModifiedBy>Sanders, Julie E - (julie)</cp:lastModifiedBy>
  <cp:lastPrinted>2017-02-16T23:12:50Z</cp:lastPrinted>
  <dcterms:created xsi:type="dcterms:W3CDTF">1999-04-29T19:25:42Z</dcterms:created>
  <dcterms:modified xsi:type="dcterms:W3CDTF">2019-05-30T22:45:15Z</dcterms:modified>
</cp:coreProperties>
</file>